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heckCompatibility="1"/>
  <mc:AlternateContent xmlns:mc="http://schemas.openxmlformats.org/markup-compatibility/2006">
    <mc:Choice Requires="x15">
      <x15ac:absPath xmlns:x15ac="http://schemas.microsoft.com/office/spreadsheetml/2010/11/ac" url="D:\Praktikum 16,17\"/>
    </mc:Choice>
  </mc:AlternateContent>
  <bookViews>
    <workbookView xWindow="0" yWindow="0" windowWidth="21600" windowHeight="10550"/>
  </bookViews>
  <sheets>
    <sheet name="Erfolgsrechnung in CHF" sheetId="1" r:id="rId1"/>
    <sheet name="Food Waste &amp; Co2 Berechnung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29" i="1"/>
  <c r="H32" i="1"/>
  <c r="H28" i="1"/>
  <c r="H25" i="1"/>
  <c r="H24" i="1"/>
  <c r="H37" i="1" l="1"/>
  <c r="H36" i="1"/>
  <c r="C37" i="1"/>
  <c r="C36" i="1"/>
  <c r="J15" i="2"/>
  <c r="L15" i="2" s="1"/>
  <c r="J14" i="2"/>
  <c r="L14" i="2" s="1"/>
  <c r="J11" i="2"/>
  <c r="L11" i="2" s="1"/>
  <c r="J10" i="2"/>
  <c r="L10" i="2" s="1"/>
  <c r="J7" i="2"/>
  <c r="L7" i="2" s="1"/>
  <c r="J6" i="2"/>
  <c r="L6" i="2" s="1"/>
  <c r="G19" i="2"/>
  <c r="K19" i="2" s="1"/>
  <c r="G18" i="2"/>
  <c r="K18" i="2" s="1"/>
  <c r="K15" i="2"/>
  <c r="K14" i="2"/>
  <c r="K11" i="2"/>
  <c r="K10" i="2"/>
  <c r="K7" i="2"/>
  <c r="K6" i="2"/>
  <c r="C10" i="2"/>
  <c r="C8" i="2"/>
  <c r="B12" i="2"/>
  <c r="C6" i="2"/>
  <c r="H15" i="1"/>
  <c r="H14" i="1"/>
  <c r="H11" i="1"/>
  <c r="H10" i="1"/>
  <c r="H7" i="1"/>
  <c r="H6" i="1"/>
  <c r="G7" i="1"/>
  <c r="G15" i="1"/>
  <c r="G14" i="1"/>
  <c r="G11" i="1"/>
  <c r="G10" i="1"/>
  <c r="G6" i="1"/>
  <c r="C19" i="1"/>
  <c r="G19" i="1" s="1"/>
  <c r="C18" i="1"/>
  <c r="G18" i="1" s="1"/>
  <c r="B42" i="1" s="1"/>
  <c r="H19" i="1" l="1"/>
  <c r="C42" i="1"/>
  <c r="H42" i="1" s="1"/>
  <c r="H18" i="1"/>
  <c r="K21" i="2"/>
  <c r="J18" i="2"/>
  <c r="J19" i="2"/>
  <c r="L19" i="2" s="1"/>
  <c r="C12" i="2"/>
  <c r="J21" i="2" l="1"/>
  <c r="L18" i="2"/>
  <c r="L21" i="2" s="1"/>
</calcChain>
</file>

<file path=xl/sharedStrings.xml><?xml version="1.0" encoding="utf-8"?>
<sst xmlns="http://schemas.openxmlformats.org/spreadsheetml/2006/main" count="86" uniqueCount="45">
  <si>
    <t>BSLCY</t>
  </si>
  <si>
    <t>ZRHCY</t>
  </si>
  <si>
    <t>ZRHBR</t>
  </si>
  <si>
    <t>Lunch / Dinner Box</t>
  </si>
  <si>
    <t>Früstück Box</t>
  </si>
  <si>
    <t>Item</t>
  </si>
  <si>
    <t>Preis
pro Box</t>
  </si>
  <si>
    <t>Gesamteinahmen
pro Jahr</t>
  </si>
  <si>
    <t>Gewicht pro Box / kg</t>
  </si>
  <si>
    <t>Gesamtgewicht pro Jahr in kg</t>
  </si>
  <si>
    <t>Gesamt</t>
  </si>
  <si>
    <t xml:space="preserve">SV Hotel </t>
  </si>
  <si>
    <t>Anzahl verkaufter
Tage pro Jahr</t>
  </si>
  <si>
    <t>Anzahl verkaufte Boxen
pro Tag</t>
  </si>
  <si>
    <t>Berechnung Einnahmen im 1. Jahr</t>
  </si>
  <si>
    <t>Food Waste &amp; Co2 Berechnung</t>
  </si>
  <si>
    <t>Ausgangslage Food Waste
in kg / 2016</t>
  </si>
  <si>
    <t>Anzahl Cotainer
 (120l) = 60kg Gewicht.</t>
  </si>
  <si>
    <t xml:space="preserve">Gesamt SV Hotel </t>
  </si>
  <si>
    <t>Gesamtanzahl
in KG</t>
  </si>
  <si>
    <t>Total</t>
  </si>
  <si>
    <t>Quellenangabe</t>
  </si>
  <si>
    <t># myclimate.org</t>
  </si>
  <si>
    <t>Firmenrechner</t>
  </si>
  <si>
    <t xml:space="preserve">Fleisch Menu </t>
  </si>
  <si>
    <t>3.6 kg Co2</t>
  </si>
  <si>
    <t>Vegi Menu</t>
  </si>
  <si>
    <t>1.7 kg Co2</t>
  </si>
  <si>
    <t xml:space="preserve">Co2 Wert pro Menü </t>
  </si>
  <si>
    <t>2.65 kg Co2</t>
  </si>
  <si>
    <t>Durchschnitt</t>
  </si>
  <si>
    <t>Gesamtanzahl Boxen pro Jahr</t>
  </si>
  <si>
    <t>Kosten</t>
  </si>
  <si>
    <t>Ertragsrechnung</t>
  </si>
  <si>
    <t>Gesamtkosten</t>
  </si>
  <si>
    <t>Gesamtganzahl Co2 (2.65kg) pro Menu / Einsparung pro Jahr in Kg</t>
  </si>
  <si>
    <t>Brutto Einnahmen</t>
  </si>
  <si>
    <t>Lohnkosten pro Stunde</t>
  </si>
  <si>
    <t>Preis für 100 Verpackungen/Deckel und Box
pro Box</t>
  </si>
  <si>
    <t>Gesamtkosten pro Hotel</t>
  </si>
  <si>
    <t>Arbeitsaufwand in Stunden pro Tag pro Box
pro Jahr</t>
  </si>
  <si>
    <t>Gesamtumsatz</t>
  </si>
  <si>
    <t>Gesamtumsatz SV Hotel</t>
  </si>
  <si>
    <t>Gesamtkosten SV Hotel</t>
  </si>
  <si>
    <t>Gesamteinnahmen SV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</si>
</sst>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CHF&quot;\ * #,##0.00_ ;_ &quot;CHF&quot;\ * \-#,##0.00_ ;_ &quot;CHF&quot;\ * &quot;-&quot;??_ ;_ @_ "/>
    <numFmt numFmtId="164" formatCode="_ &quot;Fr.&quot;\ * #,##0.00_ ;_ &quot;Fr.&quot;\ * \-#,##0.00_ ;_ &quot;Fr.&quot;\ * &quot;-&quot;??_ ;_ @_ "/>
    <numFmt numFmtId="165" formatCode="_ [$Fr.-807]\ * #,##0.00_ ;_ [$Fr.-807]\ * \-#,##0.00_ ;_ [$Fr.-807]\ * &quot;-&quot;??_ ;_ @_ "/>
    <numFmt numFmtId="166" formatCode="0.00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164" fontId="0" fillId="0" borderId="0" xfId="1" applyFont="1"/>
    <xf numFmtId="0" fontId="3" fillId="0" borderId="0" xfId="0" applyFont="1" applyBorder="1" applyAlignment="1">
      <alignment horizontal="center"/>
    </xf>
    <xf numFmtId="166" fontId="0" fillId="0" borderId="0" xfId="0" applyNumberFormat="1"/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0" xfId="0" applyFill="1" applyBorder="1"/>
    <xf numFmtId="0" fontId="0" fillId="2" borderId="3" xfId="0" applyFont="1" applyFill="1" applyBorder="1"/>
    <xf numFmtId="0" fontId="3" fillId="3" borderId="0" xfId="0" applyFont="1" applyFill="1" applyAlignment="1"/>
    <xf numFmtId="0" fontId="0" fillId="2" borderId="2" xfId="0" applyFill="1" applyBorder="1" applyAlignment="1"/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/>
    <xf numFmtId="0" fontId="0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/>
    </xf>
    <xf numFmtId="0" fontId="3" fillId="4" borderId="8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11" xfId="0" applyFill="1" applyBorder="1" applyAlignment="1"/>
    <xf numFmtId="0" fontId="0" fillId="4" borderId="0" xfId="0" applyFill="1" applyBorder="1" applyAlignment="1"/>
    <xf numFmtId="0" fontId="0" fillId="4" borderId="3" xfId="0" applyFill="1" applyBorder="1" applyAlignment="1"/>
    <xf numFmtId="0" fontId="0" fillId="4" borderId="12" xfId="0" applyFill="1" applyBorder="1"/>
    <xf numFmtId="0" fontId="0" fillId="4" borderId="2" xfId="0" applyFill="1" applyBorder="1"/>
    <xf numFmtId="0" fontId="0" fillId="4" borderId="6" xfId="0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NumberFormat="1"/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4" workbookViewId="0">
      <selection activeCell="D45" sqref="D45"/>
    </sheetView>
  </sheetViews>
  <sheetFormatPr baseColWidth="10" defaultRowHeight="12.5" x14ac:dyDescent="0.25"/>
  <cols>
    <col min="1" max="1" width="17.81640625" customWidth="1"/>
    <col min="2" max="2" width="17" customWidth="1"/>
    <col min="3" max="3" width="14.90625" customWidth="1"/>
    <col min="4" max="4" width="15" customWidth="1"/>
    <col min="5" max="6" width="13.54296875" customWidth="1"/>
    <col min="7" max="7" width="15.7265625" customWidth="1"/>
    <col min="8" max="8" width="14.81640625" customWidth="1"/>
  </cols>
  <sheetData>
    <row r="1" spans="1:8" ht="13.5" thickBot="1" x14ac:dyDescent="0.35">
      <c r="A1" s="47" t="s">
        <v>14</v>
      </c>
      <c r="B1" s="47"/>
      <c r="C1" s="47"/>
      <c r="D1" s="47"/>
      <c r="E1" s="47"/>
      <c r="F1" s="47"/>
      <c r="G1" s="47"/>
      <c r="H1" s="47"/>
    </row>
    <row r="2" spans="1:8" ht="13.5" thickTop="1" x14ac:dyDescent="0.3">
      <c r="A2" s="5"/>
      <c r="B2" s="5"/>
      <c r="C2" s="5"/>
      <c r="D2" s="5"/>
      <c r="E2" s="5"/>
      <c r="F2" s="5"/>
      <c r="G2" s="5"/>
    </row>
    <row r="4" spans="1:8" s="13" customFormat="1" ht="27" customHeight="1" x14ac:dyDescent="0.3">
      <c r="A4" s="11" t="s">
        <v>36</v>
      </c>
      <c r="B4" s="12" t="s">
        <v>5</v>
      </c>
      <c r="C4" s="7" t="s">
        <v>13</v>
      </c>
      <c r="D4" s="7" t="s">
        <v>12</v>
      </c>
      <c r="E4" s="7" t="s">
        <v>6</v>
      </c>
      <c r="F4" s="7" t="s">
        <v>8</v>
      </c>
      <c r="G4" s="7" t="s">
        <v>7</v>
      </c>
      <c r="H4" s="7" t="s">
        <v>9</v>
      </c>
    </row>
    <row r="5" spans="1:8" ht="12.75" customHeight="1" x14ac:dyDescent="0.25">
      <c r="A5" s="8"/>
      <c r="C5" s="2"/>
      <c r="D5" s="2"/>
      <c r="E5" s="2"/>
      <c r="F5" s="2"/>
      <c r="G5" s="2"/>
    </row>
    <row r="6" spans="1:8" x14ac:dyDescent="0.25">
      <c r="A6" s="10" t="s">
        <v>0</v>
      </c>
      <c r="B6" t="s">
        <v>4</v>
      </c>
      <c r="C6" s="1">
        <v>2</v>
      </c>
      <c r="D6" s="1">
        <v>365</v>
      </c>
      <c r="E6" s="3">
        <v>5</v>
      </c>
      <c r="F6" s="6">
        <v>0.4</v>
      </c>
      <c r="G6" s="3">
        <f>C6*D6*E6</f>
        <v>3650</v>
      </c>
      <c r="H6" s="1">
        <f>C6*D6*F6</f>
        <v>292</v>
      </c>
    </row>
    <row r="7" spans="1:8" x14ac:dyDescent="0.25">
      <c r="A7" s="8"/>
      <c r="B7" t="s">
        <v>3</v>
      </c>
      <c r="C7" s="1">
        <v>3</v>
      </c>
      <c r="D7" s="1">
        <v>220</v>
      </c>
      <c r="E7" s="4">
        <v>7</v>
      </c>
      <c r="F7" s="6">
        <v>0.4</v>
      </c>
      <c r="G7" s="3">
        <f>C7*D7*E7</f>
        <v>4620</v>
      </c>
      <c r="H7" s="1">
        <f>C7*D7*F7</f>
        <v>264</v>
      </c>
    </row>
    <row r="8" spans="1:8" x14ac:dyDescent="0.25">
      <c r="A8" s="8"/>
      <c r="D8" s="1"/>
      <c r="H8" s="1"/>
    </row>
    <row r="9" spans="1:8" x14ac:dyDescent="0.25">
      <c r="A9" s="8"/>
      <c r="D9" s="1"/>
      <c r="H9" s="1"/>
    </row>
    <row r="10" spans="1:8" x14ac:dyDescent="0.25">
      <c r="A10" s="8" t="s">
        <v>1</v>
      </c>
      <c r="B10" t="s">
        <v>4</v>
      </c>
      <c r="C10" s="1">
        <v>2</v>
      </c>
      <c r="D10" s="1">
        <v>365</v>
      </c>
      <c r="E10" s="3">
        <v>5</v>
      </c>
      <c r="F10" s="6">
        <v>0.4</v>
      </c>
      <c r="G10" s="3">
        <f t="shared" ref="G10:G11" si="0">C10*D10*E10</f>
        <v>3650</v>
      </c>
      <c r="H10" s="1">
        <f t="shared" ref="H10:H11" si="1">C10*D10*F10</f>
        <v>292</v>
      </c>
    </row>
    <row r="11" spans="1:8" x14ac:dyDescent="0.25">
      <c r="A11" s="8"/>
      <c r="B11" t="s">
        <v>3</v>
      </c>
      <c r="C11" s="1">
        <v>3</v>
      </c>
      <c r="D11" s="1">
        <v>220</v>
      </c>
      <c r="E11" s="4">
        <v>7</v>
      </c>
      <c r="F11" s="6">
        <v>0.4</v>
      </c>
      <c r="G11" s="3">
        <f t="shared" si="0"/>
        <v>4620</v>
      </c>
      <c r="H11" s="1">
        <f t="shared" si="1"/>
        <v>264</v>
      </c>
    </row>
    <row r="12" spans="1:8" x14ac:dyDescent="0.25">
      <c r="A12" s="8"/>
      <c r="D12" s="1"/>
      <c r="H12" s="1"/>
    </row>
    <row r="13" spans="1:8" x14ac:dyDescent="0.25">
      <c r="A13" s="8"/>
      <c r="D13" s="1"/>
      <c r="H13" s="1"/>
    </row>
    <row r="14" spans="1:8" x14ac:dyDescent="0.25">
      <c r="A14" s="8" t="s">
        <v>2</v>
      </c>
      <c r="B14" t="s">
        <v>4</v>
      </c>
      <c r="C14" s="1">
        <v>2</v>
      </c>
      <c r="D14" s="1">
        <v>365</v>
      </c>
      <c r="E14" s="3">
        <v>5</v>
      </c>
      <c r="F14" s="6">
        <v>0.4</v>
      </c>
      <c r="G14" s="3">
        <f t="shared" ref="G14:G15" si="2">C14*D14*E14</f>
        <v>3650</v>
      </c>
      <c r="H14" s="1">
        <f t="shared" ref="H14:H15" si="3">C14*D14*F14</f>
        <v>292</v>
      </c>
    </row>
    <row r="15" spans="1:8" x14ac:dyDescent="0.25">
      <c r="A15" s="8"/>
      <c r="B15" t="s">
        <v>3</v>
      </c>
      <c r="C15" s="1">
        <v>3</v>
      </c>
      <c r="D15" s="1">
        <v>220</v>
      </c>
      <c r="E15" s="4">
        <v>7</v>
      </c>
      <c r="F15" s="6">
        <v>0.4</v>
      </c>
      <c r="G15" s="3">
        <f t="shared" si="2"/>
        <v>4620</v>
      </c>
      <c r="H15" s="1">
        <f t="shared" si="3"/>
        <v>264</v>
      </c>
    </row>
    <row r="16" spans="1:8" x14ac:dyDescent="0.25">
      <c r="A16" s="8"/>
      <c r="D16" s="1"/>
      <c r="H16" s="1"/>
    </row>
    <row r="17" spans="1:8" x14ac:dyDescent="0.25">
      <c r="A17" s="8"/>
      <c r="D17" s="1"/>
      <c r="H17" s="1"/>
    </row>
    <row r="18" spans="1:8" x14ac:dyDescent="0.25">
      <c r="A18" s="8" t="s">
        <v>11</v>
      </c>
      <c r="B18" t="s">
        <v>4</v>
      </c>
      <c r="C18" s="1">
        <f>C6+C10+C14</f>
        <v>6</v>
      </c>
      <c r="D18" s="1">
        <v>365</v>
      </c>
      <c r="E18" s="3">
        <v>5</v>
      </c>
      <c r="F18" s="6">
        <v>0.4</v>
      </c>
      <c r="G18" s="3">
        <f>C18*D18*E18</f>
        <v>10950</v>
      </c>
      <c r="H18" s="1">
        <f t="shared" ref="H18:H19" si="4">C18*D18*F18</f>
        <v>876</v>
      </c>
    </row>
    <row r="19" spans="1:8" x14ac:dyDescent="0.25">
      <c r="A19" s="8" t="s">
        <v>41</v>
      </c>
      <c r="B19" t="s">
        <v>3</v>
      </c>
      <c r="C19" s="1">
        <f>C7+C11+C15</f>
        <v>9</v>
      </c>
      <c r="D19" s="1">
        <v>220</v>
      </c>
      <c r="E19" s="4">
        <v>7</v>
      </c>
      <c r="F19" s="6">
        <v>0.4</v>
      </c>
      <c r="G19" s="3">
        <f>C19*D19*E19</f>
        <v>13860</v>
      </c>
      <c r="H19" s="1">
        <f t="shared" si="4"/>
        <v>792</v>
      </c>
    </row>
    <row r="22" spans="1:8" ht="50.5" x14ac:dyDescent="0.3">
      <c r="A22" s="11" t="s">
        <v>32</v>
      </c>
      <c r="B22" s="12" t="s">
        <v>5</v>
      </c>
      <c r="C22" s="7" t="s">
        <v>13</v>
      </c>
      <c r="D22" s="7" t="s">
        <v>12</v>
      </c>
      <c r="E22" s="7" t="s">
        <v>38</v>
      </c>
      <c r="F22" s="7" t="s">
        <v>37</v>
      </c>
      <c r="G22" s="7" t="s">
        <v>40</v>
      </c>
      <c r="H22" s="7" t="s">
        <v>39</v>
      </c>
    </row>
    <row r="23" spans="1:8" x14ac:dyDescent="0.25">
      <c r="A23" s="8"/>
      <c r="C23" s="2"/>
      <c r="D23" s="2"/>
      <c r="E23" s="2"/>
      <c r="F23" s="2"/>
      <c r="G23" s="2"/>
    </row>
    <row r="24" spans="1:8" x14ac:dyDescent="0.25">
      <c r="A24" s="10" t="s">
        <v>0</v>
      </c>
      <c r="B24" t="s">
        <v>4</v>
      </c>
      <c r="C24" s="1">
        <v>2</v>
      </c>
      <c r="D24" s="1">
        <v>365</v>
      </c>
      <c r="E24" s="3">
        <v>37.5</v>
      </c>
      <c r="F24" s="3">
        <v>38</v>
      </c>
      <c r="G24" s="44">
        <v>0.1</v>
      </c>
      <c r="H24" s="46">
        <f>(E24/100)*C24*D24+F24*(G24*C24)*D24</f>
        <v>3047.75</v>
      </c>
    </row>
    <row r="25" spans="1:8" x14ac:dyDescent="0.25">
      <c r="A25" s="8"/>
      <c r="B25" t="s">
        <v>3</v>
      </c>
      <c r="C25" s="1">
        <v>3</v>
      </c>
      <c r="D25" s="1">
        <v>220</v>
      </c>
      <c r="E25" s="4">
        <v>37.5</v>
      </c>
      <c r="F25" s="3">
        <v>38</v>
      </c>
      <c r="G25" s="44">
        <v>0.1</v>
      </c>
      <c r="H25" s="46">
        <f>(E25/100)*C25*D25+F25*(G25*C25)*D25</f>
        <v>2755.5000000000005</v>
      </c>
    </row>
    <row r="26" spans="1:8" x14ac:dyDescent="0.25">
      <c r="A26" s="8"/>
      <c r="D26" s="1"/>
      <c r="G26" s="44"/>
      <c r="H26" s="1"/>
    </row>
    <row r="27" spans="1:8" x14ac:dyDescent="0.25">
      <c r="A27" s="8"/>
      <c r="D27" s="1"/>
      <c r="G27" s="44"/>
      <c r="H27" s="1"/>
    </row>
    <row r="28" spans="1:8" x14ac:dyDescent="0.25">
      <c r="A28" s="8" t="s">
        <v>1</v>
      </c>
      <c r="B28" t="s">
        <v>4</v>
      </c>
      <c r="C28" s="1">
        <v>2</v>
      </c>
      <c r="D28" s="1">
        <v>365</v>
      </c>
      <c r="E28" s="3">
        <v>37.5</v>
      </c>
      <c r="F28" s="3">
        <v>38</v>
      </c>
      <c r="G28" s="44">
        <v>0.1</v>
      </c>
      <c r="H28" s="46">
        <f>(E28/100)*C28*D28+F28*(G28*C28)*D28</f>
        <v>3047.75</v>
      </c>
    </row>
    <row r="29" spans="1:8" x14ac:dyDescent="0.25">
      <c r="A29" s="8"/>
      <c r="B29" t="s">
        <v>3</v>
      </c>
      <c r="C29" s="1">
        <v>3</v>
      </c>
      <c r="D29" s="1">
        <v>220</v>
      </c>
      <c r="E29" s="4">
        <v>37.5</v>
      </c>
      <c r="F29" s="3">
        <v>38</v>
      </c>
      <c r="G29" s="44">
        <v>0.1</v>
      </c>
      <c r="H29" s="46">
        <f>(E29/100)*C29*D29+F29*(G29*C29)*D29</f>
        <v>2755.5000000000005</v>
      </c>
    </row>
    <row r="30" spans="1:8" x14ac:dyDescent="0.25">
      <c r="A30" s="8"/>
      <c r="D30" s="1"/>
      <c r="G30" s="44"/>
      <c r="H30" s="1"/>
    </row>
    <row r="31" spans="1:8" x14ac:dyDescent="0.25">
      <c r="A31" s="8"/>
      <c r="D31" s="1"/>
      <c r="G31" s="44"/>
      <c r="H31" s="1"/>
    </row>
    <row r="32" spans="1:8" x14ac:dyDescent="0.25">
      <c r="A32" s="8" t="s">
        <v>2</v>
      </c>
      <c r="B32" t="s">
        <v>4</v>
      </c>
      <c r="C32" s="1">
        <v>2</v>
      </c>
      <c r="D32" s="1">
        <v>365</v>
      </c>
      <c r="E32" s="3">
        <v>37.5</v>
      </c>
      <c r="F32" s="3">
        <v>38</v>
      </c>
      <c r="G32" s="44">
        <v>0.1</v>
      </c>
      <c r="H32" s="46">
        <f>(E32/100)*C32*D32+F32*(G32*C32)*D32</f>
        <v>3047.75</v>
      </c>
    </row>
    <row r="33" spans="1:8" x14ac:dyDescent="0.25">
      <c r="A33" s="8"/>
      <c r="B33" t="s">
        <v>3</v>
      </c>
      <c r="C33" s="1">
        <v>3</v>
      </c>
      <c r="D33" s="1">
        <v>220</v>
      </c>
      <c r="E33" s="4">
        <v>37.5</v>
      </c>
      <c r="F33" s="3">
        <v>38</v>
      </c>
      <c r="G33" s="44">
        <v>0.1</v>
      </c>
      <c r="H33" s="46">
        <f>(E33/100)*C33*D33+F33*(G33*C33)*D33</f>
        <v>2755.5000000000005</v>
      </c>
    </row>
    <row r="34" spans="1:8" x14ac:dyDescent="0.25">
      <c r="A34" s="8"/>
      <c r="D34" s="1"/>
      <c r="G34" s="44"/>
      <c r="H34" s="1"/>
    </row>
    <row r="35" spans="1:8" x14ac:dyDescent="0.25">
      <c r="A35" s="8"/>
      <c r="D35" s="1"/>
      <c r="G35" s="44"/>
      <c r="H35" s="1"/>
    </row>
    <row r="36" spans="1:8" x14ac:dyDescent="0.25">
      <c r="A36" s="8" t="s">
        <v>11</v>
      </c>
      <c r="B36" t="s">
        <v>4</v>
      </c>
      <c r="C36" s="1">
        <f>C24+C28+C32</f>
        <v>6</v>
      </c>
      <c r="D36" s="1">
        <v>365</v>
      </c>
      <c r="E36" s="3">
        <v>37.5</v>
      </c>
      <c r="F36" s="3">
        <v>38</v>
      </c>
      <c r="G36" s="44">
        <v>0.1</v>
      </c>
      <c r="H36" s="46">
        <f>SUM(H24,H28,H32)</f>
        <v>9143.25</v>
      </c>
    </row>
    <row r="37" spans="1:8" x14ac:dyDescent="0.25">
      <c r="A37" s="8" t="s">
        <v>34</v>
      </c>
      <c r="B37" t="s">
        <v>3</v>
      </c>
      <c r="C37" s="1">
        <f>C25+C29+C33</f>
        <v>9</v>
      </c>
      <c r="D37" s="1">
        <v>220</v>
      </c>
      <c r="E37" s="4">
        <v>37.5</v>
      </c>
      <c r="F37" s="3">
        <v>38</v>
      </c>
      <c r="G37" s="44">
        <v>0.1</v>
      </c>
      <c r="H37" s="46">
        <f>SUM(H25,H29,H33,)</f>
        <v>8266.5000000000018</v>
      </c>
    </row>
    <row r="41" spans="1:8" ht="25.5" x14ac:dyDescent="0.3">
      <c r="A41" s="11" t="s">
        <v>33</v>
      </c>
      <c r="B41" s="12" t="s">
        <v>42</v>
      </c>
      <c r="C41" s="7" t="s">
        <v>43</v>
      </c>
      <c r="D41" s="7"/>
      <c r="E41" s="7"/>
      <c r="F41" s="7"/>
      <c r="G41" s="7"/>
      <c r="H41" s="7" t="s">
        <v>44</v>
      </c>
    </row>
    <row r="42" spans="1:8" x14ac:dyDescent="0.25">
      <c r="A42" s="8"/>
      <c r="B42" s="3">
        <f>SUM(G18,G19)</f>
        <v>24810</v>
      </c>
      <c r="C42" s="46">
        <f>SUM(H36,H37)</f>
        <v>17409.75</v>
      </c>
      <c r="D42" s="1"/>
      <c r="E42" s="3"/>
      <c r="F42" s="6"/>
      <c r="G42" s="3"/>
      <c r="H42" s="45">
        <f>B42-C42</f>
        <v>7400.25</v>
      </c>
    </row>
    <row r="43" spans="1:8" x14ac:dyDescent="0.25">
      <c r="A43" s="8"/>
      <c r="C43" s="1"/>
      <c r="D43" s="1"/>
      <c r="E43" s="4"/>
      <c r="F43" s="6"/>
      <c r="G43" s="3"/>
      <c r="H43" s="1"/>
    </row>
  </sheetData>
  <mergeCells count="1">
    <mergeCell ref="A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E26" sqref="E26"/>
    </sheetView>
  </sheetViews>
  <sheetFormatPr baseColWidth="10" defaultRowHeight="12.5" x14ac:dyDescent="0.25"/>
  <cols>
    <col min="1" max="1" width="25.54296875" customWidth="1"/>
    <col min="2" max="2" width="25" customWidth="1"/>
    <col min="3" max="3" width="16.7265625" customWidth="1"/>
    <col min="4" max="4" width="7.1796875" style="1" customWidth="1"/>
    <col min="5" max="5" width="15" style="1" customWidth="1"/>
    <col min="6" max="6" width="17.26953125" customWidth="1"/>
    <col min="7" max="7" width="15.7265625" customWidth="1"/>
    <col min="8" max="8" width="14.81640625" customWidth="1"/>
    <col min="10" max="10" width="16.26953125" customWidth="1"/>
    <col min="11" max="11" width="17.26953125" customWidth="1"/>
    <col min="12" max="12" width="29.54296875" customWidth="1"/>
  </cols>
  <sheetData>
    <row r="1" spans="1:12" ht="13.5" thickBot="1" x14ac:dyDescent="0.3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3.5" thickTop="1" x14ac:dyDescent="0.3">
      <c r="A2" s="5"/>
      <c r="B2" s="5"/>
      <c r="C2" s="5"/>
      <c r="D2" s="5"/>
      <c r="E2" s="5"/>
      <c r="F2" s="5"/>
      <c r="G2" s="5"/>
    </row>
    <row r="4" spans="1:12" s="13" customFormat="1" ht="27" customHeight="1" x14ac:dyDescent="0.3">
      <c r="A4" s="20" t="s">
        <v>16</v>
      </c>
      <c r="B4" s="21" t="s">
        <v>17</v>
      </c>
      <c r="C4" s="14" t="s">
        <v>19</v>
      </c>
      <c r="D4" s="1"/>
      <c r="E4" s="11"/>
      <c r="F4" s="12" t="s">
        <v>5</v>
      </c>
      <c r="G4" s="22" t="s">
        <v>13</v>
      </c>
      <c r="H4" s="22" t="s">
        <v>12</v>
      </c>
      <c r="I4" s="22" t="s">
        <v>8</v>
      </c>
      <c r="J4" s="22" t="s">
        <v>31</v>
      </c>
      <c r="K4" s="7" t="s">
        <v>9</v>
      </c>
      <c r="L4" s="7" t="s">
        <v>35</v>
      </c>
    </row>
    <row r="5" spans="1:12" ht="12.75" customHeight="1" x14ac:dyDescent="0.25">
      <c r="A5" s="8"/>
      <c r="B5" s="17"/>
      <c r="C5" s="9"/>
      <c r="E5" s="8"/>
      <c r="G5" s="23"/>
      <c r="H5" s="23"/>
      <c r="I5" s="23"/>
      <c r="J5" s="23"/>
    </row>
    <row r="6" spans="1:12" x14ac:dyDescent="0.25">
      <c r="A6" s="10" t="s">
        <v>0</v>
      </c>
      <c r="B6" s="18">
        <v>215</v>
      </c>
      <c r="C6" s="15">
        <f>B6*60</f>
        <v>12900</v>
      </c>
      <c r="E6" s="10" t="s">
        <v>0</v>
      </c>
      <c r="F6" t="s">
        <v>4</v>
      </c>
      <c r="G6" s="1">
        <v>2</v>
      </c>
      <c r="H6" s="1">
        <v>365</v>
      </c>
      <c r="I6" s="24">
        <v>0.4</v>
      </c>
      <c r="J6" s="27">
        <f>G6*H6</f>
        <v>730</v>
      </c>
      <c r="K6" s="1">
        <f>G6*H6*I6</f>
        <v>292</v>
      </c>
      <c r="L6" s="1">
        <f>J6*2.65</f>
        <v>1934.5</v>
      </c>
    </row>
    <row r="7" spans="1:12" x14ac:dyDescent="0.25">
      <c r="A7" s="8"/>
      <c r="B7" s="19"/>
      <c r="C7" s="16"/>
      <c r="E7" s="8"/>
      <c r="F7" t="s">
        <v>3</v>
      </c>
      <c r="G7" s="1">
        <v>3</v>
      </c>
      <c r="H7" s="1">
        <v>220</v>
      </c>
      <c r="I7" s="24">
        <v>0.4</v>
      </c>
      <c r="J7" s="27">
        <f>G7*H7</f>
        <v>660</v>
      </c>
      <c r="K7" s="1">
        <f>G7*H7*I7</f>
        <v>264</v>
      </c>
      <c r="L7" s="1">
        <f>J7*2.65</f>
        <v>1749</v>
      </c>
    </row>
    <row r="8" spans="1:12" x14ac:dyDescent="0.25">
      <c r="A8" s="8" t="s">
        <v>1</v>
      </c>
      <c r="B8" s="19">
        <v>256</v>
      </c>
      <c r="C8" s="15">
        <f>B8*60</f>
        <v>15360</v>
      </c>
      <c r="E8" s="8"/>
      <c r="G8" s="1"/>
      <c r="H8" s="1"/>
      <c r="I8" s="1"/>
      <c r="J8" s="1"/>
      <c r="K8" s="1"/>
      <c r="L8" s="1"/>
    </row>
    <row r="9" spans="1:12" x14ac:dyDescent="0.25">
      <c r="A9" s="8"/>
      <c r="B9" s="19"/>
      <c r="C9" s="16"/>
      <c r="E9" s="8"/>
      <c r="G9" s="1"/>
      <c r="H9" s="1"/>
      <c r="I9" s="1"/>
      <c r="J9" s="1"/>
      <c r="K9" s="1"/>
      <c r="L9" s="1"/>
    </row>
    <row r="10" spans="1:12" x14ac:dyDescent="0.25">
      <c r="A10" s="8" t="s">
        <v>2</v>
      </c>
      <c r="B10" s="19">
        <v>602</v>
      </c>
      <c r="C10" s="15">
        <f>B10*60</f>
        <v>36120</v>
      </c>
      <c r="E10" s="8" t="s">
        <v>1</v>
      </c>
      <c r="F10" t="s">
        <v>4</v>
      </c>
      <c r="G10" s="1">
        <v>2</v>
      </c>
      <c r="H10" s="1">
        <v>365</v>
      </c>
      <c r="I10" s="24">
        <v>0.4</v>
      </c>
      <c r="J10" s="27">
        <f>G10*H10</f>
        <v>730</v>
      </c>
      <c r="K10" s="1">
        <f>G10*H10*I10</f>
        <v>292</v>
      </c>
      <c r="L10" s="1">
        <f>J10*2.65</f>
        <v>1934.5</v>
      </c>
    </row>
    <row r="11" spans="1:12" x14ac:dyDescent="0.25">
      <c r="A11" s="8"/>
      <c r="B11" s="19"/>
      <c r="C11" s="16"/>
      <c r="E11" s="8"/>
      <c r="F11" t="s">
        <v>3</v>
      </c>
      <c r="G11" s="1">
        <v>3</v>
      </c>
      <c r="H11" s="1">
        <v>220</v>
      </c>
      <c r="I11" s="24">
        <v>0.4</v>
      </c>
      <c r="J11" s="27">
        <f>G11*H11</f>
        <v>660</v>
      </c>
      <c r="K11" s="1">
        <f>G11*H11*I11</f>
        <v>264</v>
      </c>
      <c r="L11" s="1">
        <f>J11*2.65</f>
        <v>1749</v>
      </c>
    </row>
    <row r="12" spans="1:12" x14ac:dyDescent="0.25">
      <c r="A12" s="8" t="s">
        <v>18</v>
      </c>
      <c r="B12" s="19">
        <f>SUM(B6:B10)</f>
        <v>1073</v>
      </c>
      <c r="C12" s="16">
        <f>SUM(C6:C10)</f>
        <v>64380</v>
      </c>
      <c r="E12" s="8"/>
      <c r="G12" s="1"/>
      <c r="H12" s="1"/>
      <c r="I12" s="1"/>
      <c r="J12" s="1"/>
      <c r="K12" s="1"/>
      <c r="L12" s="1"/>
    </row>
    <row r="13" spans="1:12" x14ac:dyDescent="0.25">
      <c r="E13" s="8"/>
      <c r="G13" s="1"/>
      <c r="H13" s="1"/>
      <c r="I13" s="1"/>
      <c r="J13" s="1"/>
      <c r="K13" s="1"/>
      <c r="L13" s="1"/>
    </row>
    <row r="14" spans="1:12" x14ac:dyDescent="0.25">
      <c r="E14" s="8" t="s">
        <v>2</v>
      </c>
      <c r="F14" t="s">
        <v>4</v>
      </c>
      <c r="G14" s="1">
        <v>2</v>
      </c>
      <c r="H14" s="1">
        <v>365</v>
      </c>
      <c r="I14" s="24">
        <v>0.4</v>
      </c>
      <c r="J14" s="27">
        <f>G14*H14</f>
        <v>730</v>
      </c>
      <c r="K14" s="1">
        <f>G14*H14*I14</f>
        <v>292</v>
      </c>
      <c r="L14" s="1">
        <f>J14*2.65</f>
        <v>1934.5</v>
      </c>
    </row>
    <row r="15" spans="1:12" ht="13" x14ac:dyDescent="0.3">
      <c r="A15" s="29" t="s">
        <v>21</v>
      </c>
      <c r="B15" s="30"/>
      <c r="C15" s="31"/>
      <c r="E15" s="8"/>
      <c r="F15" t="s">
        <v>3</v>
      </c>
      <c r="G15" s="1">
        <v>3</v>
      </c>
      <c r="H15" s="1">
        <v>220</v>
      </c>
      <c r="I15" s="24">
        <v>0.4</v>
      </c>
      <c r="J15" s="27">
        <f>G15*H15</f>
        <v>660</v>
      </c>
      <c r="K15" s="1">
        <f>G15*H15*I15</f>
        <v>264</v>
      </c>
      <c r="L15" s="1">
        <f>J15*2.65</f>
        <v>1749</v>
      </c>
    </row>
    <row r="16" spans="1:12" x14ac:dyDescent="0.25">
      <c r="A16" s="32"/>
      <c r="B16" s="33"/>
      <c r="C16" s="34"/>
      <c r="E16" s="8"/>
      <c r="G16" s="1"/>
      <c r="H16" s="1"/>
      <c r="I16" s="1"/>
      <c r="J16" s="1"/>
      <c r="K16" s="1"/>
      <c r="L16" s="1"/>
    </row>
    <row r="17" spans="1:12" x14ac:dyDescent="0.25">
      <c r="A17" s="32" t="s">
        <v>22</v>
      </c>
      <c r="B17" s="33" t="s">
        <v>23</v>
      </c>
      <c r="C17" s="34"/>
      <c r="E17" s="8"/>
      <c r="G17" s="1"/>
      <c r="H17" s="1"/>
      <c r="I17" s="1"/>
      <c r="J17" s="1"/>
      <c r="K17" s="1"/>
      <c r="L17" s="1"/>
    </row>
    <row r="18" spans="1:12" s="13" customFormat="1" ht="27" customHeight="1" x14ac:dyDescent="0.25">
      <c r="A18" s="35" t="s">
        <v>28</v>
      </c>
      <c r="B18" s="36"/>
      <c r="C18" s="37"/>
      <c r="E18" s="8" t="s">
        <v>11</v>
      </c>
      <c r="F18" t="s">
        <v>4</v>
      </c>
      <c r="G18" s="1">
        <f>G6+G10+G14</f>
        <v>6</v>
      </c>
      <c r="H18" s="1">
        <v>365</v>
      </c>
      <c r="I18" s="24">
        <v>0.4</v>
      </c>
      <c r="J18" s="27">
        <f>G18*H18</f>
        <v>2190</v>
      </c>
      <c r="K18" s="1">
        <f>G18*H18*I18</f>
        <v>876</v>
      </c>
      <c r="L18" s="1">
        <f>J18*2.65</f>
        <v>5803.5</v>
      </c>
    </row>
    <row r="19" spans="1:12" ht="12.75" customHeight="1" x14ac:dyDescent="0.25">
      <c r="A19" s="32" t="s">
        <v>24</v>
      </c>
      <c r="B19" s="33" t="s">
        <v>25</v>
      </c>
      <c r="C19" s="34"/>
      <c r="E19" s="8" t="s">
        <v>10</v>
      </c>
      <c r="F19" t="s">
        <v>3</v>
      </c>
      <c r="G19" s="1">
        <f>G7+G11+G15</f>
        <v>9</v>
      </c>
      <c r="H19" s="1">
        <v>220</v>
      </c>
      <c r="I19" s="24">
        <v>0.4</v>
      </c>
      <c r="J19" s="27">
        <f>G19*H19</f>
        <v>1980</v>
      </c>
      <c r="K19" s="1">
        <f>G19*H19*I19</f>
        <v>792</v>
      </c>
      <c r="L19" s="1">
        <f>J19*2.65</f>
        <v>5247</v>
      </c>
    </row>
    <row r="20" spans="1:12" x14ac:dyDescent="0.25">
      <c r="A20" s="32" t="s">
        <v>26</v>
      </c>
      <c r="B20" s="33" t="s">
        <v>27</v>
      </c>
      <c r="C20" s="34"/>
      <c r="E20"/>
      <c r="H20" s="1"/>
      <c r="I20" s="1"/>
      <c r="J20" s="1"/>
    </row>
    <row r="21" spans="1:12" x14ac:dyDescent="0.25">
      <c r="A21" s="38" t="s">
        <v>30</v>
      </c>
      <c r="B21" s="39" t="s">
        <v>29</v>
      </c>
      <c r="C21" s="40"/>
      <c r="E21" s="25" t="s">
        <v>20</v>
      </c>
      <c r="F21" s="25"/>
      <c r="G21" s="25"/>
      <c r="H21" s="26"/>
      <c r="I21" s="26"/>
      <c r="J21" s="28">
        <f>SUM(J18:J20)</f>
        <v>4170</v>
      </c>
      <c r="K21" s="26">
        <f>SUM(K18:K20)</f>
        <v>1668</v>
      </c>
      <c r="L21" s="26">
        <f>SUM(L18:L19)</f>
        <v>11050.5</v>
      </c>
    </row>
    <row r="25" spans="1:12" ht="13" x14ac:dyDescent="0.3">
      <c r="D25" s="41"/>
      <c r="E25" s="43"/>
      <c r="F25" s="42"/>
    </row>
  </sheetData>
  <mergeCells count="1">
    <mergeCell ref="A1:L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Erfolgsrechnung in CHF</vt:lpstr>
      <vt:lpstr>Food Waste &amp; Co2 Berechnung</vt:lpstr>
    </vt:vector>
  </TitlesOfParts>
  <Company>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Lemke Martin</dc:creator>
  <cp:lastModifiedBy>Sibylle Strickler-Egli</cp:lastModifiedBy>
  <dcterms:created xsi:type="dcterms:W3CDTF">2017-03-15T10:27:11Z</dcterms:created>
  <dcterms:modified xsi:type="dcterms:W3CDTF">2017-03-25T14:40:53Z</dcterms:modified>
</cp:coreProperties>
</file>